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<sst xmlns="http://schemas.openxmlformats.org/spreadsheetml/2006/main" count="18" uniqueCount="17">
  <si>
    <t xml:space="preserve">Peso (x) </t>
  </si>
  <si>
    <t>Altura (y)</t>
  </si>
  <si>
    <t>XY</t>
  </si>
  <si>
    <t>X^2</t>
  </si>
  <si>
    <t>Desviacion Y</t>
  </si>
  <si>
    <t>^2</t>
  </si>
  <si>
    <t>Sumatorias</t>
  </si>
  <si>
    <t>Suma x ^ 2</t>
  </si>
  <si>
    <t>Meida aritmetica</t>
  </si>
  <si>
    <t>Media</t>
  </si>
  <si>
    <t>Pendiente</t>
  </si>
  <si>
    <t>Varianza</t>
  </si>
  <si>
    <t>Ordenada al origen</t>
  </si>
  <si>
    <t>x</t>
  </si>
  <si>
    <t xml:space="preserve"> </t>
  </si>
  <si>
    <t>Góngora Hernández Juan Eduardo 2°3</t>
  </si>
  <si>
    <t xml:space="preserve">v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</si>
</sst>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</font>
    <font>
      <b/>
      <color theme="1"/>
      <name val="Arial"/>
      <scheme val="minor"/>
    </font>
    <font>
      <sz val="9.0"/>
      <color rgb="FF000000"/>
      <name val="&quot;Google Sans Mono&quot;"/>
    </font>
    <font>
      <b/>
      <sz val="11.0"/>
      <color theme="1"/>
      <name val="Arial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DD7E6B"/>
        <bgColor rgb="FFDD7E6B"/>
      </patternFill>
    </fill>
    <fill>
      <patternFill patternType="solid">
        <fgColor theme="7"/>
        <bgColor theme="7"/>
      </patternFill>
    </fill>
    <fill>
      <patternFill patternType="solid">
        <fgColor theme="4"/>
        <bgColor theme="4"/>
      </patternFill>
    </fill>
    <fill>
      <patternFill patternType="solid">
        <fgColor theme="9"/>
        <bgColor theme="9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E6B8AF"/>
        <bgColor rgb="FFE6B8AF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2" fontId="1" numFmtId="0" xfId="0" applyAlignment="1" applyBorder="1" applyFill="1" applyFont="1">
      <alignment readingOrder="0"/>
    </xf>
    <xf borderId="1" fillId="3" fontId="1" numFmtId="0" xfId="0" applyAlignment="1" applyBorder="1" applyFill="1" applyFont="1">
      <alignment readingOrder="0"/>
    </xf>
    <xf borderId="1" fillId="4" fontId="1" numFmtId="0" xfId="0" applyAlignment="1" applyBorder="1" applyFill="1" applyFont="1">
      <alignment readingOrder="0"/>
    </xf>
    <xf borderId="1" fillId="5" fontId="1" numFmtId="0" xfId="0" applyAlignment="1" applyBorder="1" applyFill="1" applyFont="1">
      <alignment readingOrder="0"/>
    </xf>
    <xf borderId="2" fillId="6" fontId="1" numFmtId="0" xfId="0" applyAlignment="1" applyBorder="1" applyFill="1" applyFont="1">
      <alignment readingOrder="0"/>
    </xf>
    <xf borderId="3" fillId="6" fontId="2" numFmtId="0" xfId="0" applyAlignment="1" applyBorder="1" applyFont="1">
      <alignment horizontal="left" readingOrder="0"/>
    </xf>
    <xf borderId="4" fillId="0" fontId="1" numFmtId="0" xfId="0" applyAlignment="1" applyBorder="1" applyFont="1">
      <alignment readingOrder="0"/>
    </xf>
    <xf borderId="4" fillId="2" fontId="1" numFmtId="0" xfId="0" applyAlignment="1" applyBorder="1" applyFont="1">
      <alignment readingOrder="0"/>
    </xf>
    <xf borderId="4" fillId="3" fontId="1" numFmtId="0" xfId="0" applyAlignment="1" applyBorder="1" applyFont="1">
      <alignment readingOrder="0"/>
    </xf>
    <xf borderId="4" fillId="4" fontId="1" numFmtId="0" xfId="0" applyBorder="1" applyFont="1"/>
    <xf borderId="4" fillId="5" fontId="1" numFmtId="0" xfId="0" applyBorder="1" applyFont="1"/>
    <xf borderId="5" fillId="6" fontId="1" numFmtId="0" xfId="0" applyBorder="1" applyFont="1"/>
    <xf borderId="4" fillId="6" fontId="1" numFmtId="0" xfId="0" applyBorder="1" applyFont="1"/>
    <xf borderId="0" fillId="0" fontId="1" numFmtId="0" xfId="0" applyAlignment="1" applyFont="1">
      <alignment readingOrder="0"/>
    </xf>
    <xf borderId="1" fillId="7" fontId="3" numFmtId="0" xfId="0" applyAlignment="1" applyBorder="1" applyFill="1" applyFont="1">
      <alignment readingOrder="0"/>
    </xf>
    <xf borderId="1" fillId="8" fontId="1" numFmtId="0" xfId="0" applyBorder="1" applyFill="1" applyFont="1"/>
    <xf borderId="6" fillId="9" fontId="1" numFmtId="0" xfId="0" applyBorder="1" applyFill="1" applyFont="1"/>
    <xf borderId="6" fillId="10" fontId="1" numFmtId="0" xfId="0" applyBorder="1" applyFill="1" applyFont="1"/>
    <xf borderId="6" fillId="11" fontId="1" numFmtId="0" xfId="0" applyBorder="1" applyFill="1" applyFont="1"/>
    <xf borderId="0" fillId="0" fontId="1" numFmtId="0" xfId="0" applyFont="1"/>
    <xf borderId="1" fillId="12" fontId="1" numFmtId="0" xfId="0" applyAlignment="1" applyBorder="1" applyFill="1" applyFont="1">
      <alignment readingOrder="0"/>
    </xf>
    <xf borderId="1" fillId="13" fontId="1" numFmtId="0" xfId="0" applyBorder="1" applyFill="1" applyFont="1"/>
    <xf borderId="1" fillId="14" fontId="1" numFmtId="0" xfId="0" applyAlignment="1" applyBorder="1" applyFill="1" applyFont="1">
      <alignment readingOrder="0"/>
    </xf>
    <xf borderId="1" fillId="15" fontId="1" numFmtId="0" xfId="0" applyBorder="1" applyFill="1" applyFont="1"/>
    <xf borderId="1" fillId="16" fontId="1" numFmtId="0" xfId="0" applyAlignment="1" applyBorder="1" applyFill="1" applyFont="1">
      <alignment readingOrder="0"/>
    </xf>
    <xf borderId="1" fillId="17" fontId="4" numFmtId="0" xfId="0" applyBorder="1" applyFill="1" applyFont="1"/>
    <xf borderId="0" fillId="0" fontId="5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A64D79"/>
              </a:solidFill>
              <a:ln cmpd="sng">
                <a:solidFill>
                  <a:srgbClr val="A64D79"/>
                </a:solidFill>
              </a:ln>
            </c:spPr>
          </c:marker>
          <c:trendline>
            <c:name/>
            <c:spPr>
              <a:ln w="19050">
                <a:solidFill>
                  <a:srgbClr val="38761D">
                    <a:alpha val="4000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'Hoja 1'!$B$2:$B$13</c:f>
            </c:numRef>
          </c:xVal>
          <c:yVal>
            <c:numRef>
              <c:f>'Hoja 1'!$C$2:$C$13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053522"/>
        <c:axId val="1151646204"/>
      </c:scatterChart>
      <c:valAx>
        <c:axId val="135905352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51646204"/>
      </c:valAx>
      <c:valAx>
        <c:axId val="11516462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5905352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1123950</xdr:colOff>
      <xdr:row>21</xdr:row>
      <xdr:rowOff>171450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13"/>
    <col customWidth="1" min="2" max="2" width="19.38"/>
    <col customWidth="1" min="7" max="7" width="16.38"/>
  </cols>
  <sheetData>
    <row r="1">
      <c r="A1" s="1"/>
      <c r="B1" s="2" t="s">
        <v>0</v>
      </c>
      <c r="C1" s="3" t="s">
        <v>1</v>
      </c>
      <c r="D1" s="4" t="s">
        <v>2</v>
      </c>
      <c r="E1" s="5" t="s">
        <v>3</v>
      </c>
      <c r="G1" s="3" t="s">
        <v>1</v>
      </c>
      <c r="H1" s="6" t="s">
        <v>4</v>
      </c>
      <c r="I1" s="7" t="s">
        <v>5</v>
      </c>
    </row>
    <row r="2">
      <c r="A2" s="8">
        <v>1.0</v>
      </c>
      <c r="B2" s="9">
        <v>74.0</v>
      </c>
      <c r="C2" s="10">
        <v>168.0</v>
      </c>
      <c r="D2" s="11">
        <f t="shared" ref="D2:D13" si="1">B2*C2</f>
        <v>12432</v>
      </c>
      <c r="E2" s="12">
        <f t="shared" ref="E2:E13" si="2">SUMSQ(B2)</f>
        <v>5476</v>
      </c>
      <c r="G2" s="10">
        <v>168.0</v>
      </c>
      <c r="H2" s="13">
        <f t="shared" ref="H2:H13" si="3">C2-$H$16</f>
        <v>-8.416666667</v>
      </c>
      <c r="I2" s="14">
        <f t="shared" ref="I2:I13" si="4">H2^2</f>
        <v>70.84027778</v>
      </c>
    </row>
    <row r="3">
      <c r="A3" s="8">
        <v>2.0</v>
      </c>
      <c r="B3" s="9">
        <v>92.0</v>
      </c>
      <c r="C3" s="10">
        <v>196.0</v>
      </c>
      <c r="D3" s="11">
        <f t="shared" si="1"/>
        <v>18032</v>
      </c>
      <c r="E3" s="12">
        <f t="shared" si="2"/>
        <v>8464</v>
      </c>
      <c r="F3" s="15"/>
      <c r="G3" s="10">
        <v>196.0</v>
      </c>
      <c r="H3" s="13">
        <f t="shared" si="3"/>
        <v>19.58333333</v>
      </c>
      <c r="I3" s="14">
        <f t="shared" si="4"/>
        <v>383.5069444</v>
      </c>
    </row>
    <row r="4">
      <c r="A4" s="8">
        <v>3.0</v>
      </c>
      <c r="B4" s="9">
        <v>63.0</v>
      </c>
      <c r="C4" s="10">
        <v>170.0</v>
      </c>
      <c r="D4" s="11">
        <f t="shared" si="1"/>
        <v>10710</v>
      </c>
      <c r="E4" s="12">
        <f t="shared" si="2"/>
        <v>3969</v>
      </c>
      <c r="G4" s="10">
        <v>170.0</v>
      </c>
      <c r="H4" s="13">
        <f t="shared" si="3"/>
        <v>-6.416666667</v>
      </c>
      <c r="I4" s="14">
        <f t="shared" si="4"/>
        <v>41.17361111</v>
      </c>
    </row>
    <row r="5">
      <c r="A5" s="8">
        <v>4.0</v>
      </c>
      <c r="B5" s="9">
        <v>72.0</v>
      </c>
      <c r="C5" s="10">
        <v>175.0</v>
      </c>
      <c r="D5" s="11">
        <f t="shared" si="1"/>
        <v>12600</v>
      </c>
      <c r="E5" s="12">
        <f t="shared" si="2"/>
        <v>5184</v>
      </c>
      <c r="G5" s="10">
        <v>175.0</v>
      </c>
      <c r="H5" s="13">
        <f t="shared" si="3"/>
        <v>-1.416666667</v>
      </c>
      <c r="I5" s="14">
        <f t="shared" si="4"/>
        <v>2.006944444</v>
      </c>
    </row>
    <row r="6">
      <c r="A6" s="8">
        <v>5.0</v>
      </c>
      <c r="B6" s="9">
        <v>58.0</v>
      </c>
      <c r="C6" s="10">
        <v>162.0</v>
      </c>
      <c r="D6" s="11">
        <f t="shared" si="1"/>
        <v>9396</v>
      </c>
      <c r="E6" s="12">
        <f t="shared" si="2"/>
        <v>3364</v>
      </c>
      <c r="G6" s="10">
        <v>162.0</v>
      </c>
      <c r="H6" s="13">
        <f t="shared" si="3"/>
        <v>-14.41666667</v>
      </c>
      <c r="I6" s="14">
        <f t="shared" si="4"/>
        <v>207.8402778</v>
      </c>
    </row>
    <row r="7">
      <c r="A7" s="8">
        <v>6.0</v>
      </c>
      <c r="B7" s="9">
        <v>78.0</v>
      </c>
      <c r="C7" s="10">
        <v>169.0</v>
      </c>
      <c r="D7" s="11">
        <f t="shared" si="1"/>
        <v>13182</v>
      </c>
      <c r="E7" s="12">
        <f t="shared" si="2"/>
        <v>6084</v>
      </c>
      <c r="G7" s="10">
        <v>169.0</v>
      </c>
      <c r="H7" s="13">
        <f t="shared" si="3"/>
        <v>-7.416666667</v>
      </c>
      <c r="I7" s="14">
        <f t="shared" si="4"/>
        <v>55.00694444</v>
      </c>
    </row>
    <row r="8">
      <c r="A8" s="8">
        <v>7.0</v>
      </c>
      <c r="B8" s="9">
        <v>85.0</v>
      </c>
      <c r="C8" s="10">
        <v>190.0</v>
      </c>
      <c r="D8" s="11">
        <f t="shared" si="1"/>
        <v>16150</v>
      </c>
      <c r="E8" s="12">
        <f t="shared" si="2"/>
        <v>7225</v>
      </c>
      <c r="G8" s="10">
        <v>190.0</v>
      </c>
      <c r="H8" s="13">
        <f t="shared" si="3"/>
        <v>13.58333333</v>
      </c>
      <c r="I8" s="14">
        <f t="shared" si="4"/>
        <v>184.5069444</v>
      </c>
    </row>
    <row r="9">
      <c r="A9" s="8">
        <v>8.0</v>
      </c>
      <c r="B9" s="9">
        <v>85.0</v>
      </c>
      <c r="C9" s="10">
        <v>186.0</v>
      </c>
      <c r="D9" s="11">
        <f t="shared" si="1"/>
        <v>15810</v>
      </c>
      <c r="E9" s="12">
        <f t="shared" si="2"/>
        <v>7225</v>
      </c>
      <c r="G9" s="10">
        <v>186.0</v>
      </c>
      <c r="H9" s="13">
        <f t="shared" si="3"/>
        <v>9.583333333</v>
      </c>
      <c r="I9" s="14">
        <f t="shared" si="4"/>
        <v>91.84027778</v>
      </c>
    </row>
    <row r="10">
      <c r="A10" s="8">
        <v>9.0</v>
      </c>
      <c r="B10" s="9">
        <v>73.0</v>
      </c>
      <c r="C10" s="10">
        <v>176.0</v>
      </c>
      <c r="D10" s="11">
        <f t="shared" si="1"/>
        <v>12848</v>
      </c>
      <c r="E10" s="12">
        <f t="shared" si="2"/>
        <v>5329</v>
      </c>
      <c r="G10" s="10">
        <v>176.0</v>
      </c>
      <c r="H10" s="13">
        <f t="shared" si="3"/>
        <v>-0.4166666667</v>
      </c>
      <c r="I10" s="14">
        <f t="shared" si="4"/>
        <v>0.1736111111</v>
      </c>
    </row>
    <row r="11">
      <c r="A11" s="8">
        <v>10.0</v>
      </c>
      <c r="B11" s="9">
        <v>62.0</v>
      </c>
      <c r="C11" s="10">
        <v>170.0</v>
      </c>
      <c r="D11" s="11">
        <f t="shared" si="1"/>
        <v>10540</v>
      </c>
      <c r="E11" s="12">
        <f t="shared" si="2"/>
        <v>3844</v>
      </c>
      <c r="G11" s="10">
        <v>170.0</v>
      </c>
      <c r="H11" s="13">
        <f t="shared" si="3"/>
        <v>-6.416666667</v>
      </c>
      <c r="I11" s="14">
        <f t="shared" si="4"/>
        <v>41.17361111</v>
      </c>
    </row>
    <row r="12">
      <c r="A12" s="8">
        <v>11.0</v>
      </c>
      <c r="B12" s="9">
        <v>80.0</v>
      </c>
      <c r="C12" s="10">
        <v>176.0</v>
      </c>
      <c r="D12" s="11">
        <f t="shared" si="1"/>
        <v>14080</v>
      </c>
      <c r="E12" s="12">
        <f t="shared" si="2"/>
        <v>6400</v>
      </c>
      <c r="G12" s="10">
        <v>176.0</v>
      </c>
      <c r="H12" s="13">
        <f t="shared" si="3"/>
        <v>-0.4166666667</v>
      </c>
      <c r="I12" s="14">
        <f t="shared" si="4"/>
        <v>0.1736111111</v>
      </c>
    </row>
    <row r="13">
      <c r="A13" s="8">
        <v>12.0</v>
      </c>
      <c r="B13" s="9">
        <v>72.0</v>
      </c>
      <c r="C13" s="10">
        <v>179.0</v>
      </c>
      <c r="D13" s="11">
        <f t="shared" si="1"/>
        <v>12888</v>
      </c>
      <c r="E13" s="12">
        <f t="shared" si="2"/>
        <v>5184</v>
      </c>
      <c r="G13" s="10">
        <v>179.0</v>
      </c>
      <c r="H13" s="13">
        <f t="shared" si="3"/>
        <v>2.583333333</v>
      </c>
      <c r="I13" s="14">
        <f t="shared" si="4"/>
        <v>6.673611111</v>
      </c>
    </row>
    <row r="14">
      <c r="A14" s="16" t="s">
        <v>6</v>
      </c>
      <c r="B14" s="17">
        <f t="shared" ref="B14:E14" si="5">SUM(B2:B13)</f>
        <v>894</v>
      </c>
      <c r="C14" s="18">
        <f t="shared" si="5"/>
        <v>2117</v>
      </c>
      <c r="D14" s="19">
        <f t="shared" si="5"/>
        <v>158668</v>
      </c>
      <c r="E14" s="20">
        <f t="shared" si="5"/>
        <v>67748</v>
      </c>
      <c r="G14" s="18">
        <f>SUM(G2:G13)</f>
        <v>2117</v>
      </c>
      <c r="I14" s="21">
        <f>SUM(I2:I13)</f>
        <v>1084.916667</v>
      </c>
    </row>
    <row r="15">
      <c r="A15" s="22" t="s">
        <v>7</v>
      </c>
      <c r="B15" s="23">
        <f>B14^2</f>
        <v>799236</v>
      </c>
    </row>
    <row r="16">
      <c r="A16" s="24" t="s">
        <v>8</v>
      </c>
      <c r="B16" s="25">
        <f>B14/A13</f>
        <v>74.5</v>
      </c>
      <c r="C16" s="25">
        <f>C14/A13</f>
        <v>176.4166667</v>
      </c>
      <c r="G16" s="15" t="s">
        <v>9</v>
      </c>
      <c r="H16" s="21">
        <f>G14/A13</f>
        <v>176.4166667</v>
      </c>
    </row>
    <row r="17">
      <c r="A17" s="26" t="s">
        <v>10</v>
      </c>
      <c r="B17" s="27">
        <f>((12*D14)-(B14*C14))/((12*E14)-B15)</f>
        <v>0.8310043668</v>
      </c>
      <c r="G17" s="15" t="s">
        <v>11</v>
      </c>
      <c r="H17" s="21">
        <f>I14/(12-1)</f>
        <v>98.62878788</v>
      </c>
    </row>
    <row r="18">
      <c r="A18" s="15" t="s">
        <v>12</v>
      </c>
      <c r="B18" s="21">
        <f>(C16-(B17*B16))</f>
        <v>114.5068413</v>
      </c>
    </row>
    <row r="19">
      <c r="A19" s="15" t="s">
        <v>13</v>
      </c>
      <c r="B19" s="21">
        <f>B18/-B17</f>
        <v>-137.7933088</v>
      </c>
    </row>
    <row r="20">
      <c r="H20" s="15" t="s">
        <v>14</v>
      </c>
    </row>
    <row r="21">
      <c r="B21" s="28" t="s">
        <v>15</v>
      </c>
    </row>
    <row r="32">
      <c r="M32" s="15" t="s">
        <v>16</v>
      </c>
    </row>
  </sheetData>
  <mergeCells count="1">
    <mergeCell ref="B21:G21"/>
  </mergeCells>
  <drawing r:id="rId1"/>
</worksheet>
</file>