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oly\OneDrive\Documentos\Kaoly Docs\UAEH\Semestre 2\Estadística Aplicada\"/>
    </mc:Choice>
  </mc:AlternateContent>
  <xr:revisionPtr revIDLastSave="0" documentId="8_{C70941D0-76CF-41B1-AD66-6C210B5BD1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35" i="1"/>
  <c r="E9" i="1"/>
  <c r="E10" i="1"/>
  <c r="E11" i="1"/>
  <c r="E12" i="1"/>
  <c r="E13" i="1"/>
  <c r="E14" i="1"/>
  <c r="E15" i="1"/>
  <c r="E16" i="1"/>
  <c r="E17" i="1"/>
  <c r="E18" i="1"/>
  <c r="E19" i="1"/>
  <c r="E20" i="1"/>
  <c r="D9" i="1"/>
  <c r="D10" i="1"/>
  <c r="D11" i="1"/>
  <c r="D12" i="1"/>
  <c r="D13" i="1"/>
  <c r="D14" i="1"/>
  <c r="D15" i="1"/>
  <c r="D16" i="1"/>
  <c r="D17" i="1"/>
  <c r="D18" i="1"/>
  <c r="D19" i="1"/>
  <c r="D20" i="1"/>
  <c r="C21" i="1"/>
  <c r="D27" i="1" s="1"/>
  <c r="B23" i="1" l="1"/>
  <c r="D26" i="1"/>
  <c r="E21" i="1"/>
  <c r="D21" i="1"/>
  <c r="B29" i="1" l="1"/>
  <c r="B30" i="1" s="1"/>
  <c r="F13" i="1"/>
  <c r="G13" i="1" s="1"/>
  <c r="F20" i="1"/>
  <c r="G20" i="1" s="1"/>
  <c r="F12" i="1"/>
  <c r="G12" i="1" s="1"/>
  <c r="F19" i="1"/>
  <c r="G19" i="1" s="1"/>
  <c r="F11" i="1"/>
  <c r="G11" i="1" s="1"/>
  <c r="F18" i="1"/>
  <c r="G18" i="1" s="1"/>
  <c r="F10" i="1"/>
  <c r="G10" i="1" s="1"/>
  <c r="F17" i="1"/>
  <c r="G17" i="1" s="1"/>
  <c r="F9" i="1"/>
  <c r="F16" i="1"/>
  <c r="G16" i="1" s="1"/>
  <c r="F15" i="1"/>
  <c r="G15" i="1" s="1"/>
  <c r="F14" i="1"/>
  <c r="G14" i="1" s="1"/>
  <c r="F21" i="1" l="1"/>
  <c r="G9" i="1"/>
  <c r="G21" i="1" l="1"/>
  <c r="C36" i="1" s="1"/>
  <c r="C37" i="1" s="1"/>
  <c r="C38" i="1" s="1"/>
</calcChain>
</file>

<file path=xl/sharedStrings.xml><?xml version="1.0" encoding="utf-8"?>
<sst xmlns="http://schemas.openxmlformats.org/spreadsheetml/2006/main" count="25" uniqueCount="25">
  <si>
    <t>xy</t>
  </si>
  <si>
    <t>x</t>
  </si>
  <si>
    <t>y</t>
  </si>
  <si>
    <t>Pendiente</t>
  </si>
  <si>
    <t>Ordenada</t>
  </si>
  <si>
    <t>Peso (x)</t>
  </si>
  <si>
    <t>Altura (y)</t>
  </si>
  <si>
    <t>x²</t>
  </si>
  <si>
    <t>Medidas de dispersion de X</t>
  </si>
  <si>
    <t>Rango</t>
  </si>
  <si>
    <t>Varianza</t>
  </si>
  <si>
    <t>Desviacion</t>
  </si>
  <si>
    <t>Coeficiente</t>
  </si>
  <si>
    <t>UNIVERSIDAD AUTÓNOMA DEL ESTADO DE HIDALGO</t>
  </si>
  <si>
    <t>INSTITUTO DE CIENCIAS ECONÓMICO ADMINISTRATIVAS</t>
  </si>
  <si>
    <t>LICENCIATURA EN CONTADURÍA</t>
  </si>
  <si>
    <t>ESTADÍSTICA APLICADA</t>
  </si>
  <si>
    <t>ALUMNO: MENDOZA ALDAMA FATIMA KAOLY</t>
  </si>
  <si>
    <t>SEMESTRE 2               GRUPO 3</t>
  </si>
  <si>
    <t>Estudiantes</t>
  </si>
  <si>
    <t>x-µ</t>
  </si>
  <si>
    <t>Media Aritmetica (µ)</t>
  </si>
  <si>
    <t>(x-µ)²</t>
  </si>
  <si>
    <t>SUMAS TOTALES</t>
  </si>
  <si>
    <t>𝛴 (X)²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</si>
</sst>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1" formatCode="_-* #,##0_-;\-* #,##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43" fontId="3" fillId="0" borderId="1" xfId="1" applyFont="1" applyBorder="1" applyAlignment="1">
      <alignment horizontal="center"/>
    </xf>
    <xf numFmtId="0" fontId="3" fillId="0" borderId="1" xfId="0" applyFont="1" applyFill="1" applyBorder="1"/>
    <xf numFmtId="2" fontId="4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71" fontId="3" fillId="0" borderId="0" xfId="1" applyNumberFormat="1" applyFont="1" applyFill="1" applyBorder="1"/>
    <xf numFmtId="43" fontId="3" fillId="0" borderId="0" xfId="0" applyNumberFormat="1" applyFont="1" applyFill="1" applyBorder="1"/>
    <xf numFmtId="171" fontId="3" fillId="0" borderId="0" xfId="1" applyNumberFormat="1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171" fontId="3" fillId="0" borderId="2" xfId="1" applyNumberFormat="1" applyFont="1" applyFill="1" applyBorder="1"/>
    <xf numFmtId="171" fontId="4" fillId="0" borderId="4" xfId="1" applyNumberFormat="1" applyFont="1" applyBorder="1" applyAlignment="1">
      <alignment horizontal="center"/>
    </xf>
    <xf numFmtId="43" fontId="3" fillId="0" borderId="2" xfId="0" applyNumberFormat="1" applyFont="1" applyFill="1" applyBorder="1"/>
    <xf numFmtId="43" fontId="4" fillId="0" borderId="4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Gráfico</a:t>
            </a:r>
            <a:r>
              <a:rPr lang="es-MX" baseline="0"/>
              <a:t> de Dispersión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Hoja1!$B$9:$B$20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Hoja1!$C$9:$C$20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9-444C-8973-A9FC37964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872783"/>
        <c:axId val="1405792847"/>
      </c:scatterChart>
      <c:valAx>
        <c:axId val="140287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792847"/>
        <c:crosses val="autoZero"/>
        <c:crossBetween val="midCat"/>
      </c:valAx>
      <c:valAx>
        <c:axId val="140579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2872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273644</xdr:colOff>
      <xdr:row>39</xdr:row>
      <xdr:rowOff>165308</xdr:rowOff>
    </xdr:from>
    <xdr:to>
      <xdr:col>5</xdr:col>
      <xdr:colOff>281939</xdr:colOff>
      <xdr:row>54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36307C-E326-631C-5755-B34B3E637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03CF-2BC1-AB4D-886E-0592D580582A}">
  <dimension ref="A1:G39"/>
  <sheetViews>
    <sheetView tabSelected="1" topLeftCell="A27" zoomScaleNormal="60" zoomScaleSheetLayoutView="100" workbookViewId="0">
      <selection activeCell="G53" sqref="G53"/>
    </sheetView>
  </sheetViews>
  <sheetFormatPr baseColWidth="10" defaultColWidth="8.796875" defaultRowHeight="13.8"/>
  <cols>
    <col min="1" max="1" width="18.69921875" customWidth="1"/>
    <col min="2" max="7" width="16.69921875" customWidth="1"/>
  </cols>
  <sheetData>
    <row r="1" spans="1:7">
      <c r="A1" s="2" t="s">
        <v>13</v>
      </c>
      <c r="B1" s="2"/>
      <c r="C1" s="2"/>
      <c r="D1" s="2"/>
      <c r="E1" s="2"/>
      <c r="F1" s="2"/>
      <c r="G1" s="2"/>
    </row>
    <row r="2" spans="1:7">
      <c r="A2" s="2" t="s">
        <v>14</v>
      </c>
      <c r="B2" s="2"/>
      <c r="C2" s="2"/>
      <c r="D2" s="2"/>
      <c r="E2" s="2"/>
      <c r="F2" s="2"/>
      <c r="G2" s="2"/>
    </row>
    <row r="3" spans="1:7">
      <c r="A3" s="2" t="s">
        <v>15</v>
      </c>
      <c r="B3" s="2"/>
      <c r="C3" s="2"/>
      <c r="D3" s="2"/>
      <c r="E3" s="2"/>
      <c r="F3" s="2"/>
      <c r="G3" s="2"/>
    </row>
    <row r="4" spans="1:7">
      <c r="A4" s="2" t="s">
        <v>16</v>
      </c>
      <c r="B4" s="2"/>
      <c r="C4" s="2"/>
      <c r="D4" s="2"/>
      <c r="E4" s="2"/>
      <c r="F4" s="2"/>
      <c r="G4" s="2"/>
    </row>
    <row r="5" spans="1:7">
      <c r="A5" s="2" t="s">
        <v>17</v>
      </c>
      <c r="B5" s="2"/>
      <c r="C5" s="2"/>
      <c r="D5" s="2"/>
      <c r="E5" s="2"/>
      <c r="F5" s="2"/>
      <c r="G5" s="2"/>
    </row>
    <row r="6" spans="1:7">
      <c r="A6" s="2" t="s">
        <v>18</v>
      </c>
      <c r="B6" s="2"/>
      <c r="C6" s="2"/>
      <c r="D6" s="2"/>
      <c r="E6" s="2"/>
      <c r="F6" s="2"/>
      <c r="G6" s="2"/>
    </row>
    <row r="7" spans="1:7">
      <c r="A7" s="3"/>
      <c r="B7" s="3"/>
      <c r="C7" s="3"/>
      <c r="D7" s="3"/>
      <c r="E7" s="3"/>
      <c r="F7" s="3"/>
      <c r="G7" s="3"/>
    </row>
    <row r="8" spans="1:7">
      <c r="A8" s="6" t="s">
        <v>19</v>
      </c>
      <c r="B8" s="14" t="s">
        <v>5</v>
      </c>
      <c r="C8" s="14" t="s">
        <v>6</v>
      </c>
      <c r="D8" s="14" t="s">
        <v>0</v>
      </c>
      <c r="E8" s="14" t="s">
        <v>7</v>
      </c>
      <c r="F8" s="14" t="s">
        <v>20</v>
      </c>
      <c r="G8" s="14" t="s">
        <v>22</v>
      </c>
    </row>
    <row r="9" spans="1:7">
      <c r="A9" s="16">
        <v>1</v>
      </c>
      <c r="B9" s="17">
        <v>74</v>
      </c>
      <c r="C9" s="17">
        <v>168</v>
      </c>
      <c r="D9" s="19">
        <f>B9*C9</f>
        <v>12432</v>
      </c>
      <c r="E9" s="21">
        <f>B9*B9</f>
        <v>5476</v>
      </c>
      <c r="F9" s="21">
        <f>B9-D26</f>
        <v>-0.5</v>
      </c>
      <c r="G9" s="21">
        <f>F9*F9</f>
        <v>0.25</v>
      </c>
    </row>
    <row r="10" spans="1:7">
      <c r="A10" s="16">
        <v>2</v>
      </c>
      <c r="B10" s="17">
        <v>92</v>
      </c>
      <c r="C10" s="17">
        <v>196</v>
      </c>
      <c r="D10" s="19">
        <f>B10*C10</f>
        <v>18032</v>
      </c>
      <c r="E10" s="19">
        <f>B10*B10</f>
        <v>8464</v>
      </c>
      <c r="F10" s="21">
        <f>B10-D26</f>
        <v>17.5</v>
      </c>
      <c r="G10" s="21">
        <f>F10*F10</f>
        <v>306.25</v>
      </c>
    </row>
    <row r="11" spans="1:7">
      <c r="A11" s="16">
        <v>3</v>
      </c>
      <c r="B11" s="17">
        <v>63</v>
      </c>
      <c r="C11" s="17">
        <v>170</v>
      </c>
      <c r="D11" s="19">
        <f>B11*C11</f>
        <v>10710</v>
      </c>
      <c r="E11" s="19">
        <f>B11*B11</f>
        <v>3969</v>
      </c>
      <c r="F11" s="21">
        <f>B11-D26</f>
        <v>-11.5</v>
      </c>
      <c r="G11" s="21">
        <f t="shared" ref="G11:G20" si="0">F11*F11</f>
        <v>132.25</v>
      </c>
    </row>
    <row r="12" spans="1:7">
      <c r="A12" s="16">
        <v>4</v>
      </c>
      <c r="B12" s="17">
        <v>72</v>
      </c>
      <c r="C12" s="17">
        <v>175</v>
      </c>
      <c r="D12" s="19">
        <f>B12*C12</f>
        <v>12600</v>
      </c>
      <c r="E12" s="19">
        <f>B12*B12</f>
        <v>5184</v>
      </c>
      <c r="F12" s="21">
        <f>B12-D26</f>
        <v>-2.5</v>
      </c>
      <c r="G12" s="21">
        <f t="shared" si="0"/>
        <v>6.25</v>
      </c>
    </row>
    <row r="13" spans="1:7">
      <c r="A13" s="16">
        <v>5</v>
      </c>
      <c r="B13" s="17">
        <v>58</v>
      </c>
      <c r="C13" s="17">
        <v>162</v>
      </c>
      <c r="D13" s="19">
        <f>B13*C13</f>
        <v>9396</v>
      </c>
      <c r="E13" s="19">
        <f>B13*B13</f>
        <v>3364</v>
      </c>
      <c r="F13" s="21">
        <f>B13-D26</f>
        <v>-16.5</v>
      </c>
      <c r="G13" s="21">
        <f t="shared" si="0"/>
        <v>272.25</v>
      </c>
    </row>
    <row r="14" spans="1:7">
      <c r="A14" s="16">
        <v>6</v>
      </c>
      <c r="B14" s="17">
        <v>78</v>
      </c>
      <c r="C14" s="17">
        <v>169</v>
      </c>
      <c r="D14" s="19">
        <f>B14*C14</f>
        <v>13182</v>
      </c>
      <c r="E14" s="19">
        <f>B14*B14</f>
        <v>6084</v>
      </c>
      <c r="F14" s="21">
        <f>B14-D26</f>
        <v>3.5</v>
      </c>
      <c r="G14" s="21">
        <f t="shared" si="0"/>
        <v>12.25</v>
      </c>
    </row>
    <row r="15" spans="1:7">
      <c r="A15" s="16">
        <v>7</v>
      </c>
      <c r="B15" s="17">
        <v>85</v>
      </c>
      <c r="C15" s="17">
        <v>190</v>
      </c>
      <c r="D15" s="19">
        <f>B15*C15</f>
        <v>16150</v>
      </c>
      <c r="E15" s="19">
        <f>B15*B15</f>
        <v>7225</v>
      </c>
      <c r="F15" s="21">
        <f>B15-D26</f>
        <v>10.5</v>
      </c>
      <c r="G15" s="21">
        <f t="shared" si="0"/>
        <v>110.25</v>
      </c>
    </row>
    <row r="16" spans="1:7">
      <c r="A16" s="16">
        <v>8</v>
      </c>
      <c r="B16" s="17">
        <v>85</v>
      </c>
      <c r="C16" s="17">
        <v>186</v>
      </c>
      <c r="D16" s="19">
        <f>B16*C16</f>
        <v>15810</v>
      </c>
      <c r="E16" s="19">
        <f>B16*B16</f>
        <v>7225</v>
      </c>
      <c r="F16" s="21">
        <f>B16-D26</f>
        <v>10.5</v>
      </c>
      <c r="G16" s="21">
        <f t="shared" si="0"/>
        <v>110.25</v>
      </c>
    </row>
    <row r="17" spans="1:7">
      <c r="A17" s="16">
        <v>9</v>
      </c>
      <c r="B17" s="17">
        <v>73</v>
      </c>
      <c r="C17" s="17">
        <v>176</v>
      </c>
      <c r="D17" s="19">
        <f>B17*C17</f>
        <v>12848</v>
      </c>
      <c r="E17" s="19">
        <f>B17*B17</f>
        <v>5329</v>
      </c>
      <c r="F17" s="21">
        <f>B17-D26</f>
        <v>-1.5</v>
      </c>
      <c r="G17" s="21">
        <f t="shared" si="0"/>
        <v>2.25</v>
      </c>
    </row>
    <row r="18" spans="1:7">
      <c r="A18" s="16">
        <v>10</v>
      </c>
      <c r="B18" s="17">
        <v>62</v>
      </c>
      <c r="C18" s="17">
        <v>170</v>
      </c>
      <c r="D18" s="19">
        <f>B18*C18</f>
        <v>10540</v>
      </c>
      <c r="E18" s="19">
        <f>B18*B18</f>
        <v>3844</v>
      </c>
      <c r="F18" s="21">
        <f>B18-D26</f>
        <v>-12.5</v>
      </c>
      <c r="G18" s="21">
        <f t="shared" si="0"/>
        <v>156.25</v>
      </c>
    </row>
    <row r="19" spans="1:7">
      <c r="A19" s="16">
        <v>11</v>
      </c>
      <c r="B19" s="17">
        <v>80</v>
      </c>
      <c r="C19" s="17">
        <v>176</v>
      </c>
      <c r="D19" s="19">
        <f>B19*C19</f>
        <v>14080</v>
      </c>
      <c r="E19" s="19">
        <f>B19*B19</f>
        <v>6400</v>
      </c>
      <c r="F19" s="21">
        <f>B19-D26</f>
        <v>5.5</v>
      </c>
      <c r="G19" s="21">
        <f t="shared" si="0"/>
        <v>30.25</v>
      </c>
    </row>
    <row r="20" spans="1:7">
      <c r="A20" s="16">
        <v>12</v>
      </c>
      <c r="B20" s="17">
        <v>72</v>
      </c>
      <c r="C20" s="17">
        <v>179</v>
      </c>
      <c r="D20" s="19">
        <f>B20*C20</f>
        <v>12888</v>
      </c>
      <c r="E20" s="19">
        <f>B20*B20</f>
        <v>5184</v>
      </c>
      <c r="F20" s="21">
        <f>B20-D26</f>
        <v>-2.5</v>
      </c>
      <c r="G20" s="21">
        <f t="shared" si="0"/>
        <v>6.25</v>
      </c>
    </row>
    <row r="21" spans="1:7" s="1" customFormat="1">
      <c r="A21" s="7" t="s">
        <v>23</v>
      </c>
      <c r="B21" s="15">
        <f t="shared" ref="B21:E21" si="1">SUM(B9:B20)</f>
        <v>894</v>
      </c>
      <c r="C21" s="15">
        <f t="shared" si="1"/>
        <v>2117</v>
      </c>
      <c r="D21" s="18">
        <f t="shared" si="1"/>
        <v>158668</v>
      </c>
      <c r="E21" s="18">
        <f t="shared" si="1"/>
        <v>67748</v>
      </c>
      <c r="F21" s="20">
        <f>+SUM(F9:F20)</f>
        <v>0</v>
      </c>
      <c r="G21" s="20">
        <f>+SUM(G9:G20)</f>
        <v>1145</v>
      </c>
    </row>
    <row r="22" spans="1:7" s="1" customFormat="1">
      <c r="A22" s="9"/>
      <c r="B22" s="10"/>
      <c r="C22" s="10"/>
      <c r="D22" s="11"/>
      <c r="E22" s="11"/>
      <c r="F22" s="12"/>
      <c r="G22" s="12"/>
    </row>
    <row r="23" spans="1:7" s="1" customFormat="1">
      <c r="A23" s="9" t="s">
        <v>24</v>
      </c>
      <c r="B23" s="13">
        <f>+B21*B21</f>
        <v>799236</v>
      </c>
      <c r="C23" s="10"/>
      <c r="D23" s="11"/>
      <c r="E23" s="11"/>
      <c r="F23" s="12"/>
      <c r="G23" s="12"/>
    </row>
    <row r="24" spans="1:7" s="1" customFormat="1">
      <c r="A24" s="9"/>
      <c r="B24" s="10"/>
      <c r="C24" s="10"/>
      <c r="D24" s="11"/>
      <c r="E24" s="11"/>
      <c r="F24" s="12"/>
      <c r="G24" s="12"/>
    </row>
    <row r="25" spans="1:7">
      <c r="A25" s="4"/>
      <c r="B25" s="4"/>
      <c r="C25" s="4"/>
      <c r="D25" s="4"/>
      <c r="E25" s="4"/>
      <c r="F25" s="4"/>
      <c r="G25" s="4"/>
    </row>
    <row r="26" spans="1:7">
      <c r="A26" s="2" t="s">
        <v>21</v>
      </c>
      <c r="B26" s="2"/>
      <c r="C26" s="4" t="s">
        <v>1</v>
      </c>
      <c r="D26" s="4">
        <f>B21/12</f>
        <v>74.5</v>
      </c>
      <c r="E26" s="4"/>
      <c r="F26" s="4"/>
      <c r="G26" s="4"/>
    </row>
    <row r="27" spans="1:7">
      <c r="A27" s="4"/>
      <c r="B27" s="4"/>
      <c r="C27" s="4" t="s">
        <v>2</v>
      </c>
      <c r="D27" s="8">
        <f>C21/12</f>
        <v>176.41666666666666</v>
      </c>
      <c r="E27" s="4"/>
      <c r="F27" s="4"/>
      <c r="G27" s="4"/>
    </row>
    <row r="28" spans="1:7">
      <c r="A28" s="4"/>
      <c r="B28" s="4"/>
      <c r="C28" s="4"/>
      <c r="D28" s="8"/>
      <c r="E28" s="4"/>
      <c r="F28" s="4"/>
      <c r="G28" s="4"/>
    </row>
    <row r="29" spans="1:7">
      <c r="A29" s="4" t="s">
        <v>3</v>
      </c>
      <c r="B29" s="8">
        <f>((A20*D21)-(B21*C21))/((A20*E21)-B23)</f>
        <v>0.83100436681222711</v>
      </c>
      <c r="C29" s="4"/>
      <c r="D29" s="4"/>
      <c r="E29" s="4"/>
      <c r="F29" s="4"/>
      <c r="G29" s="4"/>
    </row>
    <row r="30" spans="1:7">
      <c r="A30" s="4" t="s">
        <v>4</v>
      </c>
      <c r="B30" s="8">
        <f>D27-(B29*D26)</f>
        <v>114.50684133915573</v>
      </c>
      <c r="C30" s="4"/>
      <c r="D30" s="4"/>
    </row>
    <row r="31" spans="1:7">
      <c r="A31" s="4"/>
      <c r="B31" s="4"/>
      <c r="C31" s="4"/>
      <c r="D31" s="4"/>
    </row>
    <row r="32" spans="1:7">
      <c r="A32" s="4"/>
      <c r="B32" s="4"/>
      <c r="C32" s="4"/>
      <c r="D32" s="4"/>
    </row>
    <row r="33" spans="1:7">
      <c r="A33" s="4"/>
      <c r="B33" s="4"/>
      <c r="C33" s="4"/>
      <c r="D33" s="4"/>
    </row>
    <row r="34" spans="1:7">
      <c r="A34" s="2" t="s">
        <v>8</v>
      </c>
      <c r="B34" s="2"/>
      <c r="C34" s="2"/>
      <c r="D34" s="4"/>
      <c r="E34" s="4"/>
      <c r="F34" s="4"/>
      <c r="G34" s="4"/>
    </row>
    <row r="35" spans="1:7">
      <c r="A35" s="4" t="s">
        <v>9</v>
      </c>
      <c r="B35" s="4"/>
      <c r="C35" s="4">
        <f>B10-B13</f>
        <v>34</v>
      </c>
      <c r="D35" s="4"/>
      <c r="E35" s="4"/>
      <c r="F35" s="4"/>
      <c r="G35" s="4"/>
    </row>
    <row r="36" spans="1:7">
      <c r="A36" s="4" t="s">
        <v>10</v>
      </c>
      <c r="B36" s="4"/>
      <c r="C36" s="8">
        <f>G21/A20</f>
        <v>95.416666666666671</v>
      </c>
      <c r="D36" s="4"/>
      <c r="E36" s="4"/>
      <c r="F36" s="4"/>
      <c r="G36" s="4"/>
    </row>
    <row r="37" spans="1:7">
      <c r="A37" s="5" t="s">
        <v>11</v>
      </c>
      <c r="B37" s="5"/>
      <c r="C37" s="8">
        <f>SQRT(C36)</f>
        <v>9.7681455080617354</v>
      </c>
      <c r="D37" s="4"/>
      <c r="E37" s="4"/>
      <c r="F37" s="4"/>
      <c r="G37" s="4"/>
    </row>
    <row r="38" spans="1:7">
      <c r="A38" s="5" t="s">
        <v>12</v>
      </c>
      <c r="B38" s="5"/>
      <c r="C38" s="8">
        <f>C37/D26</f>
        <v>0.13111604708807698</v>
      </c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</sheetData>
  <mergeCells count="11">
    <mergeCell ref="A6:G6"/>
    <mergeCell ref="A7:G7"/>
    <mergeCell ref="A26:B26"/>
    <mergeCell ref="A1:G1"/>
    <mergeCell ref="A2:G2"/>
    <mergeCell ref="A3:G3"/>
    <mergeCell ref="A4:G4"/>
    <mergeCell ref="A5:G5"/>
    <mergeCell ref="A34:C34"/>
    <mergeCell ref="A37:B37"/>
    <mergeCell ref="A38:B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Islas Lopez-Contaduria</dc:creator>
  <cp:lastModifiedBy>Fatima Kaoly Mendoza Aldama -Contaduría</cp:lastModifiedBy>
  <dcterms:created xsi:type="dcterms:W3CDTF">2024-04-15T14:45:58Z</dcterms:created>
  <dcterms:modified xsi:type="dcterms:W3CDTF">2024-04-16T15:20:37Z</dcterms:modified>
</cp:coreProperties>
</file>